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RÝ\hotové akce-CD\WC Palackého, Jihlava\DSP, DPS\SO.4. PŘÍPOJKY\elektro\Veřejné WC Palackého\zdrojové_soubory\"/>
    </mc:Choice>
  </mc:AlternateContent>
  <xr:revisionPtr revIDLastSave="0" documentId="13_ncr:1_{CE986D19-424A-46E1-A82D-485DFF1862F8}" xr6:coauthVersionLast="47" xr6:coauthVersionMax="47" xr10:uidLastSave="{00000000-0000-0000-0000-000000000000}"/>
  <bookViews>
    <workbookView xWindow="-120" yWindow="-120" windowWidth="25440" windowHeight="15390" xr2:uid="{9A9097C1-B774-4499-BC48-902A537BA382}"/>
  </bookViews>
  <sheets>
    <sheet name="Rekapitulace" sheetId="3" r:id="rId1"/>
    <sheet name="napojení WC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5" i="6" l="1"/>
  <c r="F63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29" i="6"/>
  <c r="A17" i="3"/>
  <c r="A16" i="3"/>
  <c r="A15" i="3"/>
  <c r="A14" i="3"/>
  <c r="F50" i="6"/>
  <c r="F25" i="6"/>
  <c r="F26" i="6"/>
  <c r="F27" i="6"/>
  <c r="F28" i="6"/>
  <c r="F24" i="6"/>
  <c r="F8" i="6"/>
  <c r="F9" i="6"/>
  <c r="F10" i="6"/>
  <c r="F11" i="6"/>
  <c r="F12" i="6"/>
  <c r="F13" i="6"/>
  <c r="F14" i="6"/>
  <c r="F15" i="6"/>
  <c r="F16" i="6"/>
  <c r="F17" i="6"/>
  <c r="F18" i="6"/>
  <c r="F7" i="6"/>
  <c r="F31" i="6" l="1"/>
  <c r="B15" i="3" s="1"/>
  <c r="F20" i="6"/>
  <c r="B14" i="3" l="1"/>
  <c r="F57" i="6" l="1"/>
  <c r="F60" i="6" l="1"/>
  <c r="F59" i="6"/>
  <c r="F58" i="6"/>
  <c r="F56" i="6"/>
  <c r="B17" i="3" l="1"/>
  <c r="F52" i="6"/>
  <c r="B16" i="3" l="1"/>
  <c r="B19" i="3" s="1"/>
</calcChain>
</file>

<file path=xl/sharedStrings.xml><?xml version="1.0" encoding="utf-8"?>
<sst xmlns="http://schemas.openxmlformats.org/spreadsheetml/2006/main" count="149" uniqueCount="112">
  <si>
    <t>m</t>
  </si>
  <si>
    <t>ks</t>
  </si>
  <si>
    <t>%</t>
  </si>
  <si>
    <t>hod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</si>
  <si>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</si>
  <si>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</si>
  <si>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</si>
  <si>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</si>
  <si>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</si>
  <si>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</si>
  <si>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</si>
  <si>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</si>
  <si>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</si>
  <si>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</si>
  <si>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</si>
  <si>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1.2.1</t>
  </si>
  <si>
    <t>1.2.2</t>
  </si>
  <si>
    <t>1.2.3</t>
  </si>
  <si>
    <t>1.2.4</t>
  </si>
  <si>
    <t>Související práce</t>
  </si>
  <si>
    <t xml:space="preserve">Vypracoval:
Martin Formánek
K Hájku 1708
Nová Paka
e-mail: formanekm@centrum.cz
tel:  728 594 424
</t>
  </si>
  <si>
    <t>b) součásti prací jsou veškeré zkoušky, potřebná měření, inspekce, uvedení zařízení do provozu, zaškolení obsluhy a revize</t>
  </si>
  <si>
    <t>c) součástí dodávky je zpracování veškeré dílenské dokumentace a projektu skutečného provedení</t>
  </si>
  <si>
    <t xml:space="preserve">d) ceny zahrnují VRP, VRN a jsou uváděny včetně montáže </t>
  </si>
  <si>
    <t>a) veškeré položky na lešení, plošiny, přesuny hmot , demontážní práce, dopravu, montáž, atd... jsou zahrnuty v jednotlivých jednotkových cenách</t>
  </si>
  <si>
    <t>jednotková cena</t>
  </si>
  <si>
    <t>2.0.0</t>
  </si>
  <si>
    <t>CENA CELKEM</t>
  </si>
  <si>
    <t>CELKEM MATERIÁL</t>
  </si>
  <si>
    <t xml:space="preserve">SOUVISEJÍCÍ PRÁCE CELKEM </t>
  </si>
  <si>
    <t>REKAPITULACE</t>
  </si>
  <si>
    <t xml:space="preserve">CENA CELKEM </t>
  </si>
  <si>
    <t xml:space="preserve">CELKEM ZA SOUPIS </t>
  </si>
  <si>
    <t xml:space="preserve">Koordince se zástupcem investora </t>
  </si>
  <si>
    <t xml:space="preserve">Stavební přípomoce </t>
  </si>
  <si>
    <t>PD skutečného provedení</t>
  </si>
  <si>
    <t xml:space="preserve">Výchozí revize </t>
  </si>
  <si>
    <t>kpl</t>
  </si>
  <si>
    <t xml:space="preserve">e) záruka na vše včetně svítidel 5 let </t>
  </si>
  <si>
    <t>1.3.1</t>
  </si>
  <si>
    <t>1.3.2</t>
  </si>
  <si>
    <t>1.3.3</t>
  </si>
  <si>
    <t>1.3.4</t>
  </si>
  <si>
    <t>1.3.5</t>
  </si>
  <si>
    <t>1.2.5</t>
  </si>
  <si>
    <t>1.2.6</t>
  </si>
  <si>
    <t>1.1.12</t>
  </si>
  <si>
    <t xml:space="preserve">pomocný materiál </t>
  </si>
  <si>
    <t xml:space="preserve">f) součástá ceny není finální zapravení kabeláží - pouze sádrování krabic a kabelů pro uchycení </t>
  </si>
  <si>
    <t xml:space="preserve">CELKEM PŘÍPOJKA ELEKTRO - VENKOVNÍ ROZVODY </t>
  </si>
  <si>
    <t>1.1</t>
  </si>
  <si>
    <t xml:space="preserve">uzemňovací vedení pásek 30x4 FeZn </t>
  </si>
  <si>
    <t xml:space="preserve">Svorky Drát / Drát kulatý - křížové - rovné </t>
  </si>
  <si>
    <t xml:space="preserve">průběžné měření spojů v zemí, fotodokumentace </t>
  </si>
  <si>
    <t>izolace přechodu beton/vzduch</t>
  </si>
  <si>
    <t>izolační páska na ochranu zemních spojů</t>
  </si>
  <si>
    <t xml:space="preserve">koordinace se stavbou </t>
  </si>
  <si>
    <t>výchozí revize - měření</t>
  </si>
  <si>
    <t xml:space="preserve">vývod z uzemnění drát 10mm2 FeZn </t>
  </si>
  <si>
    <t>svorky na propojení uzemňovacího vedení pásovina - drát 10mm2</t>
  </si>
  <si>
    <t>svorky na propojení a provedení náhodných svodů FeZn</t>
  </si>
  <si>
    <t xml:space="preserve">zkušební svorka FeZN včetně označení </t>
  </si>
  <si>
    <t>koordinace s EON</t>
  </si>
  <si>
    <t>FeZn 10 mm2</t>
  </si>
  <si>
    <t>jednotky</t>
  </si>
  <si>
    <t>počet</t>
  </si>
  <si>
    <t>cena celkem</t>
  </si>
  <si>
    <t>1.2</t>
  </si>
  <si>
    <t>1.3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</si>
  <si>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</si>
  <si>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</si>
  <si>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</si>
  <si>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</si>
  <si>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</si>
  <si>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</si>
  <si>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</si>
  <si>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</si>
  <si>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</si>
  <si>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</si>
  <si>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</si>
  <si>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Veškerý materiál bude naceneně včetně motnáží! Součástí jednotkových cen jsou přesnuny materiálů a doprava!</t>
  </si>
  <si>
    <t>1.7</t>
  </si>
  <si>
    <t>1.7.1</t>
  </si>
  <si>
    <t>1.7.2</t>
  </si>
  <si>
    <t>1.7.3</t>
  </si>
  <si>
    <t>1.7.4</t>
  </si>
  <si>
    <t>1.7.5</t>
  </si>
  <si>
    <t>CYKY 4x10</t>
  </si>
  <si>
    <t xml:space="preserve">uzemnění - příprava hromosvody </t>
  </si>
  <si>
    <t xml:space="preserve">CELKEM UZEMNĚNÍ </t>
  </si>
  <si>
    <t xml:space="preserve">rozvaděč RE dle připojovacích podmínek E.ON přímé měření,3F, jistič 3x20A, zapuštěné provedení, termoset, komplet </t>
  </si>
  <si>
    <t xml:space="preserve">přípojka elektro - venkovní rozvody silové </t>
  </si>
  <si>
    <t>Venkovní rozvody - datové</t>
  </si>
  <si>
    <t xml:space="preserve">chránička HDPE 40 </t>
  </si>
  <si>
    <t>kabel optický SOLARIX SXKO-DROP-8-OS-LSOH</t>
  </si>
  <si>
    <t xml:space="preserve">odpojení kamerového systému - koordinace </t>
  </si>
  <si>
    <t xml:space="preserve">prohlídka - místa - zemního kolektrou </t>
  </si>
  <si>
    <t>FTP cat.5e - zemní provedení SXKD-5E-FTP-PE</t>
  </si>
  <si>
    <t xml:space="preserve">nástěnný datový rozvaděč Triton 6 U - uzamykaelný </t>
  </si>
  <si>
    <t>napaječ s SPD +VF filtrem 1U Saltek rack protector</t>
  </si>
  <si>
    <t>optická vana 1 U</t>
  </si>
  <si>
    <t xml:space="preserve">protažení optického kabelu stávající chráničkou do kolektoru </t>
  </si>
  <si>
    <t>krimpování FTP RJ45</t>
  </si>
  <si>
    <t xml:space="preserve">kontrola, měření, kabelové trasy </t>
  </si>
  <si>
    <t>pomocný materiál</t>
  </si>
  <si>
    <t>UL. ŽIDOVSKÁ JIHLAVA - VÝSTAVBA VEŘEJNÝCH WC
D.4.3. PŘÍPOJKY ELEKTRO, DATA</t>
  </si>
  <si>
    <t xml:space="preserve">vaření optického konektoru SC - modrý - včetně konektoru </t>
  </si>
  <si>
    <t xml:space="preserve">vařeni konektoru LC - ukočení optické trasy v kolektoru </t>
  </si>
  <si>
    <t xml:space="preserve">měření UTP kabelů a optiky </t>
  </si>
  <si>
    <t xml:space="preserve">chránička KPF 63 korundovaná </t>
  </si>
  <si>
    <t>napojení chráničky na sloup VO - vrtání a úprava stožárového pouzdra</t>
  </si>
  <si>
    <t xml:space="preserve">připojení kamerového systému, kontrola funkčnosti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</si>
</sst>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Kč-405]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06">
    <xf numFmtId="0" fontId="0" fillId="0" borderId="0" xfId="0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49" fontId="0" fillId="0" borderId="1" xfId="0" applyNumberFormat="1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49" fontId="0" fillId="2" borderId="1" xfId="0" applyNumberFormat="1" applyFill="1" applyBorder="1"/>
    <xf numFmtId="0" fontId="2" fillId="2" borderId="1" xfId="0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3" borderId="0" xfId="0" applyFill="1"/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49" fontId="1" fillId="4" borderId="1" xfId="0" applyNumberFormat="1" applyFont="1" applyFill="1" applyBorder="1"/>
    <xf numFmtId="0" fontId="2" fillId="4" borderId="1" xfId="0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49" fontId="1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9" fontId="1" fillId="4" borderId="3" xfId="0" applyNumberFormat="1" applyFont="1" applyFill="1" applyBorder="1"/>
    <xf numFmtId="0" fontId="2" fillId="4" borderId="3" xfId="0" applyFont="1" applyFill="1" applyBorder="1" applyAlignment="1">
      <alignment horizontal="left"/>
    </xf>
    <xf numFmtId="4" fontId="2" fillId="4" borderId="3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left"/>
    </xf>
    <xf numFmtId="4" fontId="2" fillId="4" borderId="10" xfId="0" applyNumberFormat="1" applyFont="1" applyFill="1" applyBorder="1" applyAlignment="1">
      <alignment horizontal="right"/>
    </xf>
    <xf numFmtId="0" fontId="2" fillId="4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wrapText="1"/>
    </xf>
    <xf numFmtId="0" fontId="0" fillId="0" borderId="0" xfId="0" applyNumberFormat="1" applyAlignment="1">
      <alignment wrapText="1"/>
    </xf>
    <xf numFmtId="164" fontId="0" fillId="0" borderId="1" xfId="0" applyNumberFormat="1" applyBorder="1"/>
    <xf numFmtId="164" fontId="1" fillId="4" borderId="1" xfId="0" applyNumberFormat="1" applyFont="1" applyFill="1" applyBorder="1"/>
    <xf numFmtId="164" fontId="0" fillId="0" borderId="1" xfId="0" applyNumberFormat="1" applyBorder="1" applyAlignment="1">
      <alignment wrapText="1"/>
    </xf>
    <xf numFmtId="164" fontId="0" fillId="2" borderId="1" xfId="0" applyNumberFormat="1" applyFill="1" applyBorder="1"/>
    <xf numFmtId="164" fontId="1" fillId="4" borderId="3" xfId="0" applyNumberFormat="1" applyFont="1" applyFill="1" applyBorder="1"/>
    <xf numFmtId="164" fontId="0" fillId="0" borderId="3" xfId="0" applyNumberFormat="1" applyBorder="1"/>
    <xf numFmtId="164" fontId="1" fillId="4" borderId="10" xfId="0" applyNumberFormat="1" applyFont="1" applyFill="1" applyBorder="1"/>
    <xf numFmtId="164" fontId="1" fillId="4" borderId="11" xfId="0" applyNumberFormat="1" applyFont="1" applyFill="1" applyBorder="1"/>
    <xf numFmtId="164" fontId="3" fillId="0" borderId="15" xfId="0" applyNumberFormat="1" applyFont="1" applyBorder="1" applyAlignment="1">
      <alignment horizontal="left"/>
    </xf>
    <xf numFmtId="164" fontId="3" fillId="0" borderId="17" xfId="0" applyNumberFormat="1" applyFont="1" applyBorder="1" applyAlignment="1">
      <alignment horizontal="left"/>
    </xf>
    <xf numFmtId="164" fontId="3" fillId="0" borderId="19" xfId="0" applyNumberFormat="1" applyFont="1" applyBorder="1" applyAlignment="1">
      <alignment horizontal="left"/>
    </xf>
    <xf numFmtId="164" fontId="2" fillId="4" borderId="11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 vertical="top" wrapText="1"/>
    </xf>
    <xf numFmtId="0" fontId="4" fillId="0" borderId="3" xfId="0" applyFont="1" applyFill="1" applyBorder="1" applyAlignment="1">
      <alignment horizontal="left"/>
    </xf>
    <xf numFmtId="4" fontId="3" fillId="0" borderId="8" xfId="0" applyNumberFormat="1" applyFont="1" applyBorder="1" applyAlignment="1">
      <alignment horizontal="right"/>
    </xf>
    <xf numFmtId="0" fontId="6" fillId="0" borderId="0" xfId="0" applyFont="1"/>
    <xf numFmtId="0" fontId="8" fillId="0" borderId="1" xfId="0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wrapText="1"/>
    </xf>
    <xf numFmtId="49" fontId="1" fillId="2" borderId="1" xfId="0" applyNumberFormat="1" applyFont="1" applyFill="1" applyBorder="1"/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3" borderId="0" xfId="0" applyNumberFormat="1" applyFill="1"/>
    <xf numFmtId="49" fontId="0" fillId="0" borderId="0" xfId="0" applyNumberFormat="1"/>
    <xf numFmtId="49" fontId="0" fillId="0" borderId="3" xfId="0" applyNumberFormat="1" applyBorder="1"/>
    <xf numFmtId="49" fontId="1" fillId="4" borderId="9" xfId="0" applyNumberFormat="1" applyFont="1" applyFill="1" applyBorder="1"/>
    <xf numFmtId="49" fontId="0" fillId="0" borderId="4" xfId="0" applyNumberFormat="1" applyBorder="1"/>
    <xf numFmtId="0" fontId="10" fillId="0" borderId="0" xfId="0" applyFont="1"/>
    <xf numFmtId="0" fontId="11" fillId="0" borderId="0" xfId="0" applyFont="1"/>
    <xf numFmtId="0" fontId="10" fillId="3" borderId="0" xfId="0" applyFont="1" applyFill="1" applyAlignment="1">
      <alignment wrapText="1"/>
    </xf>
    <xf numFmtId="0" fontId="10" fillId="0" borderId="0" xfId="0" applyFont="1" applyAlignment="1">
      <alignment wrapText="1"/>
    </xf>
    <xf numFmtId="165" fontId="0" fillId="0" borderId="2" xfId="0" applyNumberFormat="1" applyBorder="1"/>
    <xf numFmtId="165" fontId="0" fillId="0" borderId="1" xfId="0" applyNumberFormat="1" applyBorder="1"/>
    <xf numFmtId="165" fontId="1" fillId="4" borderId="1" xfId="0" applyNumberFormat="1" applyFont="1" applyFill="1" applyBorder="1"/>
    <xf numFmtId="165" fontId="0" fillId="0" borderId="2" xfId="0" applyNumberFormat="1" applyBorder="1" applyAlignment="1">
      <alignment wrapText="1"/>
    </xf>
    <xf numFmtId="165" fontId="7" fillId="0" borderId="1" xfId="0" applyNumberFormat="1" applyFont="1" applyBorder="1"/>
    <xf numFmtId="49" fontId="1" fillId="3" borderId="0" xfId="0" applyNumberFormat="1" applyFont="1" applyFill="1" applyAlignment="1">
      <alignment horizontal="left" vertical="top" wrapText="1"/>
    </xf>
    <xf numFmtId="49" fontId="0" fillId="3" borderId="0" xfId="0" applyNumberFormat="1" applyFill="1" applyAlignment="1">
      <alignment horizontal="left" vertical="top" wrapText="1"/>
    </xf>
    <xf numFmtId="0" fontId="9" fillId="2" borderId="2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</cellXfs>
  <cellStyles count="2">
    <cellStyle name="Normální" xfId="0" builtinId="0"/>
    <cellStyle name="Normální 3" xfId="1" xr:uid="{D8D58FA2-EC54-4B04-9BAF-32F7D04B11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82F17-5C99-44E0-A592-E2090525A32A}">
  <dimension ref="A1:J20"/>
  <sheetViews>
    <sheetView tabSelected="1" workbookViewId="0">
      <selection activeCell="A7" sqref="A7"/>
    </sheetView>
  </sheetViews>
  <sheetFormatPr defaultRowHeight="15" x14ac:dyDescent="0.25"/>
  <cols>
    <col min="1" max="1" width="83" customWidth="1"/>
    <col min="2" max="2" width="27.85546875" customWidth="1"/>
    <col min="3" max="3" width="12.85546875" customWidth="1"/>
  </cols>
  <sheetData>
    <row r="1" spans="1:10" ht="106.5" customHeight="1" x14ac:dyDescent="0.4">
      <c r="A1" s="94" t="s">
        <v>105</v>
      </c>
      <c r="B1" s="101" t="s">
        <v>20</v>
      </c>
      <c r="C1" s="102"/>
    </row>
    <row r="2" spans="1:10" ht="19.5" x14ac:dyDescent="0.4">
      <c r="A2" s="92"/>
    </row>
    <row r="3" spans="1:10" s="19" customFormat="1" ht="19.5" x14ac:dyDescent="0.4">
      <c r="A3" s="93"/>
    </row>
    <row r="4" spans="1:10" s="19" customFormat="1" x14ac:dyDescent="0.25">
      <c r="A4" s="20"/>
      <c r="B4" s="44"/>
      <c r="C4" s="45"/>
    </row>
    <row r="5" spans="1:10" s="19" customFormat="1" ht="25.5" x14ac:dyDescent="0.25">
      <c r="A5" s="79" t="s">
        <v>24</v>
      </c>
      <c r="B5" s="44"/>
      <c r="C5" s="45"/>
    </row>
    <row r="6" spans="1:10" s="19" customFormat="1" ht="25.5" x14ac:dyDescent="0.25">
      <c r="A6" s="79" t="s">
        <v>21</v>
      </c>
      <c r="B6" s="44"/>
      <c r="C6" s="45"/>
    </row>
    <row r="7" spans="1:10" s="19" customFormat="1" ht="28.5" customHeight="1" x14ac:dyDescent="0.25">
      <c r="A7" s="79" t="s">
        <v>22</v>
      </c>
      <c r="B7" s="44"/>
      <c r="C7" s="45"/>
    </row>
    <row r="8" spans="1:10" s="19" customFormat="1" x14ac:dyDescent="0.25">
      <c r="A8" s="79" t="s">
        <v>23</v>
      </c>
      <c r="B8" s="44"/>
      <c r="C8" s="45"/>
    </row>
    <row r="9" spans="1:10" s="19" customFormat="1" ht="17.25" customHeight="1" x14ac:dyDescent="0.25">
      <c r="A9" s="80" t="s">
        <v>38</v>
      </c>
      <c r="B9" s="44"/>
      <c r="C9" s="45"/>
    </row>
    <row r="10" spans="1:10" s="19" customFormat="1" ht="27.75" customHeight="1" x14ac:dyDescent="0.25">
      <c r="A10" s="80" t="s">
        <v>48</v>
      </c>
      <c r="B10" s="75"/>
      <c r="C10" s="45"/>
    </row>
    <row r="11" spans="1:10" s="19" customFormat="1" ht="15.75" thickBot="1" x14ac:dyDescent="0.3">
      <c r="A11" s="49"/>
      <c r="B11" s="50"/>
      <c r="C11" s="46"/>
    </row>
    <row r="12" spans="1:10" s="19" customFormat="1" ht="15.75" thickBot="1" x14ac:dyDescent="0.3">
      <c r="A12" s="52" t="s">
        <v>30</v>
      </c>
      <c r="B12" s="53" t="s">
        <v>31</v>
      </c>
      <c r="C12" s="47"/>
    </row>
    <row r="13" spans="1:10" x14ac:dyDescent="0.25">
      <c r="A13" s="54"/>
      <c r="B13" s="55"/>
      <c r="C13" s="48"/>
      <c r="D13" s="8"/>
      <c r="E13" s="8"/>
      <c r="F13" s="8"/>
      <c r="G13" s="8"/>
      <c r="H13" s="8"/>
      <c r="I13" s="8"/>
      <c r="J13" s="8"/>
    </row>
    <row r="14" spans="1:10" ht="16.5" customHeight="1" x14ac:dyDescent="0.25">
      <c r="A14" s="21" t="str">
        <f>'napojení WC'!B6</f>
        <v xml:space="preserve">uzemnění - příprava hromosvody </v>
      </c>
      <c r="B14" s="70">
        <f>'napojení WC'!F20</f>
        <v>23265</v>
      </c>
      <c r="C14" s="48"/>
    </row>
    <row r="15" spans="1:10" x14ac:dyDescent="0.25">
      <c r="A15" s="21" t="str">
        <f>'napojení WC'!B22</f>
        <v xml:space="preserve">přípojka elektro - venkovní rozvody silové </v>
      </c>
      <c r="B15" s="70">
        <f>'napojení WC'!F31</f>
        <v>34125</v>
      </c>
      <c r="C15" s="48"/>
    </row>
    <row r="16" spans="1:10" x14ac:dyDescent="0.25">
      <c r="A16" s="21" t="str">
        <f>'napojení WC'!B34</f>
        <v>Venkovní rozvody - datové</v>
      </c>
      <c r="B16" s="70">
        <f>'napojení WC'!F52</f>
        <v>61580</v>
      </c>
      <c r="C16" s="48"/>
    </row>
    <row r="17" spans="1:3" ht="15.75" thickBot="1" x14ac:dyDescent="0.3">
      <c r="A17" s="56" t="str">
        <f>'napojení WC'!B54</f>
        <v>Související práce</v>
      </c>
      <c r="B17" s="71">
        <f>'napojení WC'!F63</f>
        <v>28070</v>
      </c>
      <c r="C17" s="48"/>
    </row>
    <row r="18" spans="1:3" ht="15.75" thickBot="1" x14ac:dyDescent="0.3">
      <c r="A18" s="57"/>
      <c r="B18" s="72"/>
      <c r="C18" s="48"/>
    </row>
    <row r="19" spans="1:3" ht="15.75" thickBot="1" x14ac:dyDescent="0.3">
      <c r="A19" s="52" t="s">
        <v>32</v>
      </c>
      <c r="B19" s="73">
        <f>SUM(B14:B18)</f>
        <v>147040</v>
      </c>
      <c r="C19" s="48"/>
    </row>
    <row r="20" spans="1:3" x14ac:dyDescent="0.25">
      <c r="A20" s="51"/>
      <c r="B20" s="27"/>
      <c r="C20" s="48"/>
    </row>
  </sheetData>
  <mergeCells count="1">
    <mergeCell ref="B1:C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86A42-19D1-40E3-BDCC-EF39FDF19A9D}">
  <sheetPr>
    <pageSetUpPr fitToPage="1"/>
  </sheetPr>
  <dimension ref="A1:M69"/>
  <sheetViews>
    <sheetView topLeftCell="A10" workbookViewId="0">
      <selection activeCell="B1" sqref="B1"/>
    </sheetView>
  </sheetViews>
  <sheetFormatPr defaultRowHeight="15" x14ac:dyDescent="0.25"/>
  <cols>
    <col min="1" max="1" width="10.140625" style="88" bestFit="1" customWidth="1"/>
    <col min="2" max="2" width="83.5703125" customWidth="1"/>
    <col min="3" max="3" width="12.85546875" customWidth="1"/>
    <col min="4" max="4" width="10" customWidth="1"/>
    <col min="5" max="5" width="17" customWidth="1"/>
    <col min="6" max="6" width="17.42578125" customWidth="1"/>
  </cols>
  <sheetData>
    <row r="1" spans="1:6" ht="106.5" customHeight="1" x14ac:dyDescent="0.4">
      <c r="A1" s="87"/>
      <c r="B1" s="95" t="s">
        <v>105</v>
      </c>
      <c r="C1" s="74"/>
      <c r="D1" s="101" t="s">
        <v>20</v>
      </c>
      <c r="E1" s="102"/>
      <c r="F1" s="15"/>
    </row>
    <row r="2" spans="1:6" ht="19.5" x14ac:dyDescent="0.4">
      <c r="B2" s="92"/>
    </row>
    <row r="4" spans="1:6" x14ac:dyDescent="0.25">
      <c r="A4" s="10"/>
      <c r="B4" s="103" t="s">
        <v>80</v>
      </c>
      <c r="C4" s="104"/>
      <c r="D4" s="104"/>
      <c r="E4" s="104"/>
      <c r="F4" s="105"/>
    </row>
    <row r="5" spans="1:6" x14ac:dyDescent="0.25">
      <c r="A5" s="6"/>
      <c r="B5" s="3"/>
      <c r="C5" s="82" t="s">
        <v>65</v>
      </c>
      <c r="D5" s="83" t="s">
        <v>64</v>
      </c>
      <c r="E5" s="84" t="s">
        <v>25</v>
      </c>
      <c r="F5" s="85" t="s">
        <v>66</v>
      </c>
    </row>
    <row r="6" spans="1:6" x14ac:dyDescent="0.25">
      <c r="A6" s="81" t="s">
        <v>50</v>
      </c>
      <c r="B6" s="11" t="s">
        <v>88</v>
      </c>
      <c r="C6" s="12"/>
      <c r="D6" s="13"/>
      <c r="E6" s="14"/>
      <c r="F6" s="14"/>
    </row>
    <row r="7" spans="1:6" x14ac:dyDescent="0.25">
      <c r="A7" s="86" t="s">
        <v>4</v>
      </c>
      <c r="B7" s="3" t="s">
        <v>51</v>
      </c>
      <c r="C7" s="1">
        <v>30</v>
      </c>
      <c r="D7" s="2" t="s">
        <v>0</v>
      </c>
      <c r="E7" s="96">
        <v>125</v>
      </c>
      <c r="F7" s="97">
        <f>E7*C7</f>
        <v>3750</v>
      </c>
    </row>
    <row r="8" spans="1:6" x14ac:dyDescent="0.25">
      <c r="A8" s="86" t="s">
        <v>5</v>
      </c>
      <c r="B8" s="3" t="s">
        <v>58</v>
      </c>
      <c r="C8" s="1">
        <v>15</v>
      </c>
      <c r="D8" s="2" t="s">
        <v>0</v>
      </c>
      <c r="E8" s="96">
        <v>105</v>
      </c>
      <c r="F8" s="97">
        <f t="shared" ref="F8:F18" si="0">E8*C8</f>
        <v>1575</v>
      </c>
    </row>
    <row r="9" spans="1:6" x14ac:dyDescent="0.25">
      <c r="A9" s="86" t="s">
        <v>6</v>
      </c>
      <c r="B9" s="3" t="s">
        <v>59</v>
      </c>
      <c r="C9" s="1">
        <v>8</v>
      </c>
      <c r="D9" s="2" t="s">
        <v>1</v>
      </c>
      <c r="E9" s="96">
        <v>65</v>
      </c>
      <c r="F9" s="97">
        <f t="shared" si="0"/>
        <v>520</v>
      </c>
    </row>
    <row r="10" spans="1:6" x14ac:dyDescent="0.25">
      <c r="A10" s="86" t="s">
        <v>7</v>
      </c>
      <c r="B10" s="3" t="s">
        <v>60</v>
      </c>
      <c r="C10" s="1">
        <v>8</v>
      </c>
      <c r="D10" s="2" t="s">
        <v>1</v>
      </c>
      <c r="E10" s="96">
        <v>65</v>
      </c>
      <c r="F10" s="97">
        <f t="shared" si="0"/>
        <v>520</v>
      </c>
    </row>
    <row r="11" spans="1:6" x14ac:dyDescent="0.25">
      <c r="A11" s="86" t="s">
        <v>8</v>
      </c>
      <c r="B11" s="3" t="s">
        <v>61</v>
      </c>
      <c r="C11" s="1">
        <v>2</v>
      </c>
      <c r="D11" s="2" t="s">
        <v>1</v>
      </c>
      <c r="E11" s="96">
        <v>45</v>
      </c>
      <c r="F11" s="97">
        <f t="shared" si="0"/>
        <v>90</v>
      </c>
    </row>
    <row r="12" spans="1:6" x14ac:dyDescent="0.25">
      <c r="A12" s="86" t="s">
        <v>9</v>
      </c>
      <c r="B12" s="3" t="s">
        <v>52</v>
      </c>
      <c r="C12" s="1">
        <v>10</v>
      </c>
      <c r="D12" s="2" t="s">
        <v>1</v>
      </c>
      <c r="E12" s="96">
        <v>48</v>
      </c>
      <c r="F12" s="97">
        <f t="shared" si="0"/>
        <v>480</v>
      </c>
    </row>
    <row r="13" spans="1:6" x14ac:dyDescent="0.25">
      <c r="A13" s="86" t="s">
        <v>10</v>
      </c>
      <c r="B13" s="3" t="s">
        <v>53</v>
      </c>
      <c r="C13" s="1">
        <v>1</v>
      </c>
      <c r="D13" s="2" t="s">
        <v>37</v>
      </c>
      <c r="E13" s="96">
        <v>2500</v>
      </c>
      <c r="F13" s="97">
        <f t="shared" si="0"/>
        <v>2500</v>
      </c>
    </row>
    <row r="14" spans="1:6" x14ac:dyDescent="0.25">
      <c r="A14" s="86" t="s">
        <v>11</v>
      </c>
      <c r="B14" s="3" t="s">
        <v>54</v>
      </c>
      <c r="C14" s="1">
        <v>3</v>
      </c>
      <c r="D14" s="2" t="s">
        <v>37</v>
      </c>
      <c r="E14" s="96">
        <v>660</v>
      </c>
      <c r="F14" s="97">
        <f t="shared" si="0"/>
        <v>1980</v>
      </c>
    </row>
    <row r="15" spans="1:6" x14ac:dyDescent="0.25">
      <c r="A15" s="86" t="s">
        <v>12</v>
      </c>
      <c r="B15" s="3" t="s">
        <v>55</v>
      </c>
      <c r="C15" s="1">
        <v>1</v>
      </c>
      <c r="D15" s="2" t="s">
        <v>37</v>
      </c>
      <c r="E15" s="96">
        <v>4990</v>
      </c>
      <c r="F15" s="97">
        <f t="shared" si="0"/>
        <v>4990</v>
      </c>
    </row>
    <row r="16" spans="1:6" x14ac:dyDescent="0.25">
      <c r="A16" s="86" t="s">
        <v>13</v>
      </c>
      <c r="B16" s="3" t="s">
        <v>56</v>
      </c>
      <c r="C16" s="1">
        <v>5</v>
      </c>
      <c r="D16" s="2" t="s">
        <v>3</v>
      </c>
      <c r="E16" s="96">
        <v>450</v>
      </c>
      <c r="F16" s="97">
        <f t="shared" si="0"/>
        <v>2250</v>
      </c>
    </row>
    <row r="17" spans="1:6" x14ac:dyDescent="0.25">
      <c r="A17" s="86" t="s">
        <v>14</v>
      </c>
      <c r="B17" s="3" t="s">
        <v>57</v>
      </c>
      <c r="C17" s="1">
        <v>1</v>
      </c>
      <c r="D17" s="2" t="s">
        <v>37</v>
      </c>
      <c r="E17" s="96">
        <v>3500</v>
      </c>
      <c r="F17" s="97">
        <f t="shared" si="0"/>
        <v>3500</v>
      </c>
    </row>
    <row r="18" spans="1:6" x14ac:dyDescent="0.25">
      <c r="A18" s="86" t="s">
        <v>46</v>
      </c>
      <c r="B18" s="3" t="s">
        <v>47</v>
      </c>
      <c r="C18" s="1">
        <v>5</v>
      </c>
      <c r="D18" s="2" t="s">
        <v>2</v>
      </c>
      <c r="E18" s="96">
        <v>222</v>
      </c>
      <c r="F18" s="97">
        <f t="shared" si="0"/>
        <v>1110</v>
      </c>
    </row>
    <row r="19" spans="1:6" x14ac:dyDescent="0.25">
      <c r="A19" s="6"/>
      <c r="B19" s="3"/>
      <c r="C19" s="1"/>
      <c r="D19" s="2"/>
      <c r="E19" s="96"/>
      <c r="F19" s="97"/>
    </row>
    <row r="20" spans="1:6" x14ac:dyDescent="0.25">
      <c r="A20" s="30"/>
      <c r="B20" s="31" t="s">
        <v>89</v>
      </c>
      <c r="C20" s="32"/>
      <c r="D20" s="33"/>
      <c r="E20" s="63"/>
      <c r="F20" s="98">
        <f>SUM(F7:F19)</f>
        <v>23265</v>
      </c>
    </row>
    <row r="21" spans="1:6" x14ac:dyDescent="0.25">
      <c r="A21" s="6"/>
      <c r="B21" s="3"/>
      <c r="C21" s="1"/>
      <c r="D21" s="2"/>
      <c r="E21" s="7"/>
      <c r="F21" s="5"/>
    </row>
    <row r="22" spans="1:6" x14ac:dyDescent="0.25">
      <c r="A22" s="81" t="s">
        <v>67</v>
      </c>
      <c r="B22" s="11" t="s">
        <v>91</v>
      </c>
      <c r="C22" s="12"/>
      <c r="D22" s="13"/>
      <c r="E22" s="14"/>
      <c r="F22" s="14"/>
    </row>
    <row r="23" spans="1:6" x14ac:dyDescent="0.25">
      <c r="A23" s="6"/>
      <c r="B23" s="3"/>
      <c r="C23" s="1"/>
      <c r="D23" s="2"/>
      <c r="E23" s="7"/>
      <c r="F23" s="5"/>
    </row>
    <row r="24" spans="1:6" ht="26.25" x14ac:dyDescent="0.25">
      <c r="A24" s="86" t="s">
        <v>15</v>
      </c>
      <c r="B24" s="4" t="s">
        <v>90</v>
      </c>
      <c r="C24" s="1">
        <v>1</v>
      </c>
      <c r="D24" s="2" t="s">
        <v>1</v>
      </c>
      <c r="E24" s="96">
        <v>26500</v>
      </c>
      <c r="F24" s="97">
        <f>E24*C24</f>
        <v>26500</v>
      </c>
    </row>
    <row r="25" spans="1:6" x14ac:dyDescent="0.25">
      <c r="A25" s="86" t="s">
        <v>16</v>
      </c>
      <c r="B25" s="3" t="s">
        <v>87</v>
      </c>
      <c r="C25" s="1">
        <v>12</v>
      </c>
      <c r="D25" s="2" t="s">
        <v>0</v>
      </c>
      <c r="E25" s="96">
        <v>195</v>
      </c>
      <c r="F25" s="97">
        <f t="shared" ref="F25:F29" si="1">E25*C25</f>
        <v>2340</v>
      </c>
    </row>
    <row r="26" spans="1:6" x14ac:dyDescent="0.25">
      <c r="A26" s="86" t="s">
        <v>17</v>
      </c>
      <c r="B26" s="3" t="s">
        <v>63</v>
      </c>
      <c r="C26" s="1">
        <v>5</v>
      </c>
      <c r="D26" s="2" t="s">
        <v>0</v>
      </c>
      <c r="E26" s="96">
        <v>105</v>
      </c>
      <c r="F26" s="97">
        <f t="shared" si="1"/>
        <v>525</v>
      </c>
    </row>
    <row r="27" spans="1:6" x14ac:dyDescent="0.25">
      <c r="A27" s="86" t="s">
        <v>18</v>
      </c>
      <c r="B27" s="3" t="s">
        <v>109</v>
      </c>
      <c r="C27" s="1">
        <v>14</v>
      </c>
      <c r="D27" s="2" t="s">
        <v>0</v>
      </c>
      <c r="E27" s="96">
        <v>65</v>
      </c>
      <c r="F27" s="97">
        <f t="shared" si="1"/>
        <v>910</v>
      </c>
    </row>
    <row r="28" spans="1:6" x14ac:dyDescent="0.25">
      <c r="A28" s="86" t="s">
        <v>44</v>
      </c>
      <c r="B28" s="3" t="s">
        <v>62</v>
      </c>
      <c r="C28" s="1">
        <v>5</v>
      </c>
      <c r="D28" s="2" t="s">
        <v>3</v>
      </c>
      <c r="E28" s="96">
        <v>450</v>
      </c>
      <c r="F28" s="97">
        <f t="shared" si="1"/>
        <v>2250</v>
      </c>
    </row>
    <row r="29" spans="1:6" x14ac:dyDescent="0.25">
      <c r="A29" s="86" t="s">
        <v>45</v>
      </c>
      <c r="B29" s="3" t="s">
        <v>104</v>
      </c>
      <c r="C29" s="1">
        <v>5</v>
      </c>
      <c r="D29" s="2" t="s">
        <v>2</v>
      </c>
      <c r="E29" s="96">
        <v>320</v>
      </c>
      <c r="F29" s="97">
        <f t="shared" si="1"/>
        <v>1600</v>
      </c>
    </row>
    <row r="30" spans="1:6" x14ac:dyDescent="0.25">
      <c r="A30" s="6"/>
      <c r="B30" s="3"/>
      <c r="C30" s="1"/>
      <c r="D30" s="2"/>
      <c r="E30" s="7"/>
      <c r="F30" s="97"/>
    </row>
    <row r="31" spans="1:6" x14ac:dyDescent="0.25">
      <c r="A31" s="30"/>
      <c r="B31" s="31" t="s">
        <v>49</v>
      </c>
      <c r="C31" s="32"/>
      <c r="D31" s="33"/>
      <c r="E31" s="63"/>
      <c r="F31" s="98">
        <f>SUM(F24:F30)</f>
        <v>34125</v>
      </c>
    </row>
    <row r="32" spans="1:6" ht="15.75" customHeight="1" x14ac:dyDescent="0.25">
      <c r="A32" s="6"/>
      <c r="B32" s="3"/>
      <c r="C32" s="1"/>
      <c r="D32" s="2"/>
      <c r="E32" s="7"/>
      <c r="F32" s="5"/>
    </row>
    <row r="33" spans="1:13" x14ac:dyDescent="0.25">
      <c r="A33" s="6"/>
      <c r="B33" s="3"/>
      <c r="C33" s="1"/>
      <c r="D33" s="2"/>
      <c r="E33" s="7"/>
      <c r="F33" s="5"/>
    </row>
    <row r="34" spans="1:13" x14ac:dyDescent="0.25">
      <c r="A34" s="81" t="s">
        <v>68</v>
      </c>
      <c r="B34" s="11" t="s">
        <v>92</v>
      </c>
      <c r="C34" s="16"/>
      <c r="D34" s="17"/>
      <c r="E34" s="23"/>
      <c r="F34" s="18"/>
    </row>
    <row r="35" spans="1:13" s="61" customFormat="1" x14ac:dyDescent="0.25">
      <c r="A35" s="86" t="s">
        <v>39</v>
      </c>
      <c r="B35" s="58" t="s">
        <v>93</v>
      </c>
      <c r="C35" s="1">
        <v>25</v>
      </c>
      <c r="D35" s="59" t="s">
        <v>0</v>
      </c>
      <c r="E35" s="99">
        <v>75</v>
      </c>
      <c r="F35" s="64">
        <f t="shared" ref="F35:F49" si="2">$C35*E35</f>
        <v>1875</v>
      </c>
      <c r="G35" s="60"/>
      <c r="H35" s="60"/>
      <c r="I35" s="60"/>
      <c r="J35" s="60"/>
      <c r="K35" s="60"/>
      <c r="L35" s="60"/>
      <c r="M35" s="60"/>
    </row>
    <row r="36" spans="1:13" ht="14.25" customHeight="1" x14ac:dyDescent="0.25">
      <c r="A36" s="86" t="s">
        <v>40</v>
      </c>
      <c r="B36" s="3" t="s">
        <v>94</v>
      </c>
      <c r="C36" s="76">
        <v>130</v>
      </c>
      <c r="D36" s="2" t="s">
        <v>0</v>
      </c>
      <c r="E36" s="97">
        <v>95</v>
      </c>
      <c r="F36" s="64">
        <f t="shared" si="2"/>
        <v>12350</v>
      </c>
    </row>
    <row r="37" spans="1:13" ht="14.25" customHeight="1" x14ac:dyDescent="0.25">
      <c r="A37" s="86" t="s">
        <v>41</v>
      </c>
      <c r="B37" s="3" t="s">
        <v>97</v>
      </c>
      <c r="C37" s="76">
        <v>130</v>
      </c>
      <c r="D37" s="2" t="s">
        <v>0</v>
      </c>
      <c r="E37" s="97">
        <v>55</v>
      </c>
      <c r="F37" s="64">
        <f t="shared" si="2"/>
        <v>7150</v>
      </c>
    </row>
    <row r="38" spans="1:13" ht="14.25" customHeight="1" x14ac:dyDescent="0.25">
      <c r="A38" s="86" t="s">
        <v>42</v>
      </c>
      <c r="B38" s="3" t="s">
        <v>110</v>
      </c>
      <c r="C38" s="76">
        <v>1</v>
      </c>
      <c r="D38" s="2" t="s">
        <v>37</v>
      </c>
      <c r="E38" s="97">
        <v>3990</v>
      </c>
      <c r="F38" s="64">
        <f t="shared" si="2"/>
        <v>3990</v>
      </c>
    </row>
    <row r="39" spans="1:13" ht="14.25" customHeight="1" x14ac:dyDescent="0.25">
      <c r="A39" s="86" t="s">
        <v>43</v>
      </c>
      <c r="B39" s="3" t="s">
        <v>95</v>
      </c>
      <c r="C39" s="76">
        <v>5</v>
      </c>
      <c r="D39" s="2" t="s">
        <v>3</v>
      </c>
      <c r="E39" s="97">
        <v>650</v>
      </c>
      <c r="F39" s="64">
        <f t="shared" si="2"/>
        <v>3250</v>
      </c>
    </row>
    <row r="40" spans="1:13" ht="14.25" customHeight="1" x14ac:dyDescent="0.25">
      <c r="A40" s="86" t="s">
        <v>69</v>
      </c>
      <c r="B40" s="3" t="s">
        <v>96</v>
      </c>
      <c r="C40" s="76">
        <v>5</v>
      </c>
      <c r="D40" s="2" t="s">
        <v>3</v>
      </c>
      <c r="E40" s="97">
        <v>450</v>
      </c>
      <c r="F40" s="64">
        <f t="shared" si="2"/>
        <v>2250</v>
      </c>
    </row>
    <row r="41" spans="1:13" ht="14.25" customHeight="1" x14ac:dyDescent="0.25">
      <c r="A41" s="86" t="s">
        <v>70</v>
      </c>
      <c r="B41" s="3" t="s">
        <v>98</v>
      </c>
      <c r="C41" s="76">
        <v>1</v>
      </c>
      <c r="D41" s="2" t="s">
        <v>1</v>
      </c>
      <c r="E41" s="97">
        <v>5125</v>
      </c>
      <c r="F41" s="64">
        <f t="shared" si="2"/>
        <v>5125</v>
      </c>
    </row>
    <row r="42" spans="1:13" ht="14.25" customHeight="1" x14ac:dyDescent="0.25">
      <c r="A42" s="86" t="s">
        <v>71</v>
      </c>
      <c r="B42" s="3" t="s">
        <v>99</v>
      </c>
      <c r="C42" s="76">
        <v>1</v>
      </c>
      <c r="D42" s="2" t="s">
        <v>1</v>
      </c>
      <c r="E42" s="97">
        <v>4020</v>
      </c>
      <c r="F42" s="64">
        <f t="shared" si="2"/>
        <v>4020</v>
      </c>
    </row>
    <row r="43" spans="1:13" ht="14.25" customHeight="1" x14ac:dyDescent="0.25">
      <c r="A43" s="86" t="s">
        <v>72</v>
      </c>
      <c r="B43" s="3" t="s">
        <v>100</v>
      </c>
      <c r="C43" s="76">
        <v>1</v>
      </c>
      <c r="D43" s="2" t="s">
        <v>1</v>
      </c>
      <c r="E43" s="97">
        <v>2200</v>
      </c>
      <c r="F43" s="64">
        <f t="shared" si="2"/>
        <v>2200</v>
      </c>
    </row>
    <row r="44" spans="1:13" ht="14.25" customHeight="1" x14ac:dyDescent="0.25">
      <c r="A44" s="86" t="s">
        <v>73</v>
      </c>
      <c r="B44" s="3" t="s">
        <v>106</v>
      </c>
      <c r="C44" s="76">
        <v>2</v>
      </c>
      <c r="D44" s="2" t="s">
        <v>1</v>
      </c>
      <c r="E44" s="97">
        <v>1620</v>
      </c>
      <c r="F44" s="64">
        <f t="shared" si="2"/>
        <v>3240</v>
      </c>
    </row>
    <row r="45" spans="1:13" ht="14.25" customHeight="1" x14ac:dyDescent="0.25">
      <c r="A45" s="86" t="s">
        <v>74</v>
      </c>
      <c r="B45" s="4" t="s">
        <v>107</v>
      </c>
      <c r="C45" s="76">
        <v>1</v>
      </c>
      <c r="D45" s="2" t="s">
        <v>37</v>
      </c>
      <c r="E45" s="97">
        <v>4990</v>
      </c>
      <c r="F45" s="64">
        <f t="shared" si="2"/>
        <v>4990</v>
      </c>
    </row>
    <row r="46" spans="1:13" ht="14.25" customHeight="1" x14ac:dyDescent="0.25">
      <c r="A46" s="86" t="s">
        <v>75</v>
      </c>
      <c r="B46" s="4" t="s">
        <v>101</v>
      </c>
      <c r="C46" s="76">
        <v>1</v>
      </c>
      <c r="D46" s="2" t="s">
        <v>37</v>
      </c>
      <c r="E46" s="97">
        <v>3500</v>
      </c>
      <c r="F46" s="64">
        <f t="shared" si="2"/>
        <v>3500</v>
      </c>
    </row>
    <row r="47" spans="1:13" ht="14.25" customHeight="1" x14ac:dyDescent="0.25">
      <c r="A47" s="86" t="s">
        <v>76</v>
      </c>
      <c r="B47" s="4" t="s">
        <v>102</v>
      </c>
      <c r="C47" s="76">
        <v>2</v>
      </c>
      <c r="D47" s="2" t="s">
        <v>1</v>
      </c>
      <c r="E47" s="97">
        <v>220</v>
      </c>
      <c r="F47" s="64">
        <f t="shared" si="2"/>
        <v>440</v>
      </c>
    </row>
    <row r="48" spans="1:13" ht="14.25" customHeight="1" x14ac:dyDescent="0.25">
      <c r="A48" s="86" t="s">
        <v>77</v>
      </c>
      <c r="B48" s="4" t="s">
        <v>103</v>
      </c>
      <c r="C48" s="76">
        <v>1</v>
      </c>
      <c r="D48" s="2" t="s">
        <v>37</v>
      </c>
      <c r="E48" s="97">
        <v>1600</v>
      </c>
      <c r="F48" s="64">
        <f t="shared" si="2"/>
        <v>1600</v>
      </c>
    </row>
    <row r="49" spans="1:6" ht="14.25" customHeight="1" x14ac:dyDescent="0.25">
      <c r="A49" s="86" t="s">
        <v>78</v>
      </c>
      <c r="B49" s="78" t="s">
        <v>111</v>
      </c>
      <c r="C49" s="76">
        <v>1</v>
      </c>
      <c r="D49" s="2" t="s">
        <v>37</v>
      </c>
      <c r="E49" s="97">
        <v>2650</v>
      </c>
      <c r="F49" s="64">
        <f t="shared" si="2"/>
        <v>2650</v>
      </c>
    </row>
    <row r="50" spans="1:6" x14ac:dyDescent="0.25">
      <c r="A50" s="86" t="s">
        <v>79</v>
      </c>
      <c r="B50" s="3" t="s">
        <v>47</v>
      </c>
      <c r="C50" s="1">
        <v>5</v>
      </c>
      <c r="D50" s="2" t="s">
        <v>2</v>
      </c>
      <c r="E50" s="100">
        <v>590</v>
      </c>
      <c r="F50" s="64">
        <f t="shared" ref="F50" si="3">$C50*E50</f>
        <v>2950</v>
      </c>
    </row>
    <row r="51" spans="1:6" x14ac:dyDescent="0.25">
      <c r="A51" s="6"/>
      <c r="B51" s="3"/>
      <c r="C51" s="1"/>
      <c r="D51" s="2"/>
      <c r="E51" s="62"/>
      <c r="F51" s="62"/>
    </row>
    <row r="52" spans="1:6" x14ac:dyDescent="0.25">
      <c r="A52" s="30"/>
      <c r="B52" s="31" t="s">
        <v>28</v>
      </c>
      <c r="C52" s="32"/>
      <c r="D52" s="33"/>
      <c r="E52" s="63"/>
      <c r="F52" s="63">
        <f>SUM(F35:F50)</f>
        <v>61580</v>
      </c>
    </row>
    <row r="53" spans="1:6" x14ac:dyDescent="0.25">
      <c r="A53" s="34"/>
      <c r="B53" s="21"/>
      <c r="C53" s="35"/>
      <c r="D53" s="22"/>
      <c r="E53" s="36"/>
      <c r="F53" s="36"/>
    </row>
    <row r="54" spans="1:6" x14ac:dyDescent="0.25">
      <c r="A54" s="81" t="s">
        <v>81</v>
      </c>
      <c r="B54" s="11" t="s">
        <v>19</v>
      </c>
      <c r="C54" s="12"/>
      <c r="D54" s="13"/>
      <c r="E54" s="65"/>
      <c r="F54" s="65"/>
    </row>
    <row r="55" spans="1:6" x14ac:dyDescent="0.25">
      <c r="A55" s="6"/>
      <c r="B55" s="3"/>
      <c r="C55" s="1"/>
      <c r="D55" s="2"/>
      <c r="E55" s="62"/>
      <c r="F55" s="62"/>
    </row>
    <row r="56" spans="1:6" x14ac:dyDescent="0.25">
      <c r="A56" s="6" t="s">
        <v>82</v>
      </c>
      <c r="B56" s="3" t="s">
        <v>108</v>
      </c>
      <c r="C56" s="1">
        <v>2</v>
      </c>
      <c r="D56" s="2" t="s">
        <v>1</v>
      </c>
      <c r="E56" s="62">
        <v>1990</v>
      </c>
      <c r="F56" s="62">
        <f t="shared" ref="F56:F60" si="4">$C56*E56</f>
        <v>3980</v>
      </c>
    </row>
    <row r="57" spans="1:6" x14ac:dyDescent="0.25">
      <c r="A57" s="6" t="s">
        <v>83</v>
      </c>
      <c r="B57" s="3" t="s">
        <v>33</v>
      </c>
      <c r="C57" s="1">
        <v>10</v>
      </c>
      <c r="D57" s="2" t="s">
        <v>3</v>
      </c>
      <c r="E57" s="62">
        <v>450</v>
      </c>
      <c r="F57" s="62">
        <f t="shared" si="4"/>
        <v>4500</v>
      </c>
    </row>
    <row r="58" spans="1:6" x14ac:dyDescent="0.25">
      <c r="A58" s="6" t="s">
        <v>84</v>
      </c>
      <c r="B58" s="3" t="s">
        <v>34</v>
      </c>
      <c r="C58" s="1">
        <v>20</v>
      </c>
      <c r="D58" s="2" t="s">
        <v>3</v>
      </c>
      <c r="E58" s="62">
        <v>550</v>
      </c>
      <c r="F58" s="62">
        <f t="shared" si="4"/>
        <v>11000</v>
      </c>
    </row>
    <row r="59" spans="1:6" x14ac:dyDescent="0.25">
      <c r="A59" s="6" t="s">
        <v>85</v>
      </c>
      <c r="B59" s="3" t="s">
        <v>35</v>
      </c>
      <c r="C59" s="1">
        <v>1</v>
      </c>
      <c r="D59" s="2" t="s">
        <v>37</v>
      </c>
      <c r="E59" s="62">
        <v>4600</v>
      </c>
      <c r="F59" s="62">
        <f t="shared" si="4"/>
        <v>4600</v>
      </c>
    </row>
    <row r="60" spans="1:6" x14ac:dyDescent="0.25">
      <c r="A60" s="6" t="s">
        <v>86</v>
      </c>
      <c r="B60" s="3" t="s">
        <v>36</v>
      </c>
      <c r="C60" s="1">
        <v>1</v>
      </c>
      <c r="D60" s="2" t="s">
        <v>37</v>
      </c>
      <c r="E60" s="62">
        <v>3990</v>
      </c>
      <c r="F60" s="62">
        <f t="shared" si="4"/>
        <v>3990</v>
      </c>
    </row>
    <row r="61" spans="1:6" x14ac:dyDescent="0.25">
      <c r="A61" s="6"/>
      <c r="B61" s="3"/>
      <c r="C61" s="1"/>
      <c r="D61" s="2"/>
      <c r="E61" s="62"/>
      <c r="F61" s="62"/>
    </row>
    <row r="62" spans="1:6" x14ac:dyDescent="0.25">
      <c r="A62" s="6"/>
      <c r="B62" s="3"/>
      <c r="C62" s="1"/>
      <c r="D62" s="2"/>
      <c r="E62" s="62"/>
      <c r="F62" s="62"/>
    </row>
    <row r="63" spans="1:6" x14ac:dyDescent="0.25">
      <c r="A63" s="37"/>
      <c r="B63" s="38" t="s">
        <v>29</v>
      </c>
      <c r="C63" s="39"/>
      <c r="D63" s="40"/>
      <c r="E63" s="66"/>
      <c r="F63" s="66">
        <f>SUM(F56:F62)</f>
        <v>28070</v>
      </c>
    </row>
    <row r="64" spans="1:6" ht="15.75" thickBot="1" x14ac:dyDescent="0.3">
      <c r="A64" s="89"/>
      <c r="B64" s="24"/>
      <c r="C64" s="25"/>
      <c r="D64" s="26"/>
      <c r="E64" s="67"/>
      <c r="F64" s="67"/>
    </row>
    <row r="65" spans="1:6" ht="15.75" thickBot="1" x14ac:dyDescent="0.3">
      <c r="A65" s="90" t="s">
        <v>26</v>
      </c>
      <c r="B65" s="41" t="s">
        <v>27</v>
      </c>
      <c r="C65" s="42"/>
      <c r="D65" s="43"/>
      <c r="E65" s="68"/>
      <c r="F65" s="69">
        <f>F63+F52+F31+F20</f>
        <v>147040</v>
      </c>
    </row>
    <row r="66" spans="1:6" x14ac:dyDescent="0.25">
      <c r="A66" s="91"/>
      <c r="B66" s="27"/>
      <c r="C66" s="28"/>
      <c r="D66" s="29"/>
      <c r="E66" s="9"/>
      <c r="F66" s="9"/>
    </row>
    <row r="69" spans="1:6" x14ac:dyDescent="0.25">
      <c r="B69" s="77"/>
    </row>
  </sheetData>
  <mergeCells count="2">
    <mergeCell ref="D1:E1"/>
    <mergeCell ref="B4:F4"/>
  </mergeCells>
  <phoneticPr fontId="5" type="noConversion"/>
  <pageMargins left="0.25" right="0.25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napojení WC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Atelier</cp:lastModifiedBy>
  <cp:lastPrinted>2022-04-01T09:54:27Z</cp:lastPrinted>
  <dcterms:created xsi:type="dcterms:W3CDTF">2018-11-06T11:31:39Z</dcterms:created>
  <dcterms:modified xsi:type="dcterms:W3CDTF">2022-04-01T09:56:38Z</dcterms:modified>
</cp:coreProperties>
</file>